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bernarddato-actis/Documents/MS Excel 2019/MNVR 2019/"/>
    </mc:Choice>
  </mc:AlternateContent>
  <xr:revisionPtr revIDLastSave="0" documentId="8_{D27C4505-3BF0-A944-8356-949120253BEF}" xr6:coauthVersionLast="43" xr6:coauthVersionMax="43" xr10:uidLastSave="{00000000-0000-0000-0000-000000000000}"/>
  <bookViews>
    <workbookView xWindow="2820" yWindow="460" windowWidth="25980" windowHeight="17080" tabRatio="500"/>
  </bookViews>
  <sheets>
    <sheet name="Feuil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 l="1"/>
  <c r="C20" i="1"/>
  <c r="C23" i="1"/>
  <c r="J4" i="1"/>
  <c r="G23" i="1"/>
  <c r="G30" i="1"/>
  <c r="H23" i="1"/>
  <c r="H30" i="1"/>
  <c r="I23" i="1"/>
  <c r="I30" i="1"/>
  <c r="J23" i="1"/>
  <c r="J30" i="1"/>
  <c r="G31" i="1"/>
  <c r="H31" i="1"/>
  <c r="I31" i="1"/>
  <c r="J31" i="1"/>
  <c r="D23" i="1"/>
  <c r="D31" i="1"/>
  <c r="E23" i="1"/>
  <c r="E31" i="1"/>
  <c r="F23" i="1"/>
  <c r="F31" i="1"/>
  <c r="C31" i="1"/>
  <c r="D30" i="1"/>
  <c r="E30" i="1"/>
  <c r="F30" i="1"/>
  <c r="C30" i="1"/>
</calcChain>
</file>

<file path=xl/sharedStrings.xml><?xml version="1.0" encoding="utf-8"?>
<sst xmlns="http://schemas.openxmlformats.org/spreadsheetml/2006/main" count="58" uniqueCount="53">
  <si>
    <t>Covoiturage</t>
  </si>
  <si>
    <t>Prix du carburant</t>
  </si>
  <si>
    <t>Frais de péage d'autoroute</t>
  </si>
  <si>
    <t>Plaine :</t>
  </si>
  <si>
    <t>Montagne :</t>
  </si>
  <si>
    <t>Autoroute :</t>
  </si>
  <si>
    <t>Urbain :</t>
  </si>
  <si>
    <t>Litres aux 100 Km</t>
  </si>
  <si>
    <t>Somme en €uros</t>
  </si>
  <si>
    <t>D</t>
  </si>
  <si>
    <t>€uro / Km</t>
  </si>
  <si>
    <t>Kilométrage parcouru</t>
  </si>
  <si>
    <t>Coût total du trajet</t>
  </si>
  <si>
    <t>€uros</t>
  </si>
  <si>
    <t>Nombre de passagers</t>
  </si>
  <si>
    <t>Parcours de référence</t>
  </si>
  <si>
    <t>Majoration</t>
  </si>
  <si>
    <t>€uros / litre</t>
  </si>
  <si>
    <t>Entrez vos paramètres personnels dans les champs en jaune</t>
  </si>
  <si>
    <t>Chaque passager devra avoir la somme d'argent sur lui</t>
  </si>
  <si>
    <t>Prix de revient kilométrique du trajet</t>
  </si>
  <si>
    <r>
      <t xml:space="preserve">Type de véhicule  </t>
    </r>
    <r>
      <rPr>
        <i/>
        <sz val="11"/>
        <color indexed="8"/>
        <rFont val="Calibri"/>
        <family val="2"/>
      </rPr>
      <t>(pour info)</t>
    </r>
  </si>
  <si>
    <r>
      <t xml:space="preserve">Carburant  </t>
    </r>
    <r>
      <rPr>
        <i/>
        <sz val="11"/>
        <color indexed="8"/>
        <rFont val="Calibri"/>
        <family val="2"/>
      </rPr>
      <t>(pour info)</t>
    </r>
  </si>
  <si>
    <t>Consommation moyenne en plaine</t>
  </si>
  <si>
    <r>
      <t xml:space="preserve">Km, </t>
    </r>
    <r>
      <rPr>
        <i/>
        <sz val="11"/>
        <color indexed="8"/>
        <rFont val="Calibri"/>
        <family val="2"/>
      </rPr>
      <t>aller et retour</t>
    </r>
  </si>
  <si>
    <t>&lt; &lt; &lt;    indiquer le coefficient moyen ci-dessous qui correspond</t>
  </si>
  <si>
    <t>Type de parcours</t>
  </si>
  <si>
    <t>Fa</t>
  </si>
  <si>
    <t>1,4 à 1,6</t>
  </si>
  <si>
    <t>1,7 à 2,0</t>
  </si>
  <si>
    <t>1,2 à 1,3</t>
  </si>
  <si>
    <t>Notes :</t>
  </si>
  <si>
    <t>Calcul de la participation des passagers à verser au conducteur du véhicule</t>
  </si>
  <si>
    <t>Participation enfants de moins de 15 ans</t>
  </si>
  <si>
    <t>Ces participations sont données à titre indicatif pour des véhicules jusqu'à 9 places assises.</t>
  </si>
  <si>
    <t>Date</t>
  </si>
  <si>
    <t>Départ</t>
  </si>
  <si>
    <t>Arrivée</t>
  </si>
  <si>
    <t>Lyon</t>
  </si>
  <si>
    <t>Montlaur</t>
  </si>
  <si>
    <t>Trajet</t>
  </si>
  <si>
    <t>Aller et retour</t>
  </si>
  <si>
    <r>
      <rPr>
        <u/>
        <sz val="12"/>
        <color indexed="8"/>
        <rFont val="Calibri"/>
        <family val="2"/>
      </rPr>
      <t>R</t>
    </r>
    <r>
      <rPr>
        <sz val="12"/>
        <color theme="1"/>
        <rFont val="Calibri"/>
        <family val="2"/>
        <scheme val="minor"/>
      </rPr>
      <t xml:space="preserve">outière, </t>
    </r>
    <r>
      <rPr>
        <u/>
        <sz val="12"/>
        <color indexed="8"/>
        <rFont val="Calibri"/>
        <family val="2"/>
      </rPr>
      <t>Fa</t>
    </r>
    <r>
      <rPr>
        <sz val="12"/>
        <color theme="1"/>
        <rFont val="Calibri"/>
        <family val="2"/>
        <scheme val="minor"/>
      </rPr>
      <t xml:space="preserve">miliale, </t>
    </r>
    <r>
      <rPr>
        <u/>
        <sz val="12"/>
        <color indexed="8"/>
        <rFont val="Calibri"/>
        <family val="2"/>
      </rPr>
      <t>Fo</t>
    </r>
    <r>
      <rPr>
        <sz val="12"/>
        <color theme="1"/>
        <rFont val="Calibri"/>
        <family val="2"/>
        <scheme val="minor"/>
      </rPr>
      <t xml:space="preserve">urgon, …  </t>
    </r>
    <r>
      <rPr>
        <i/>
        <sz val="12"/>
        <color indexed="8"/>
        <rFont val="Calibri"/>
        <family val="2"/>
      </rPr>
      <t>(facultatif)</t>
    </r>
  </si>
  <si>
    <r>
      <t xml:space="preserve">Diésel ou Essence </t>
    </r>
    <r>
      <rPr>
        <i/>
        <sz val="12"/>
        <color indexed="8"/>
        <rFont val="Calibri"/>
        <family val="2"/>
      </rPr>
      <t xml:space="preserve"> (facultatif)</t>
    </r>
  </si>
  <si>
    <t>Les Marcheurs Nus du Val de Roanne vous proposent d'appliquer les calculs ci-dessous pour évaluer la part à verser au propriétaire du véhicule.
Il ne s'agit pas d'une rémunération, mais d'une participation aux frais de route.
Le conducteur assume les frais d'amortissement, d'assurance et d'entretien de son véhicule.</t>
  </si>
  <si>
    <t>Participation par passager</t>
  </si>
  <si>
    <t>Si un passager est un membre de la famille du conducteur,  il sera pris en compte dans le nombre des passagers, mais il ne paiera rien.</t>
  </si>
  <si>
    <t>Calcul réel par passager</t>
  </si>
  <si>
    <r>
      <t xml:space="preserve">Participation supérieure à 5 € arrondir à l'€uro supérieur                  </t>
    </r>
    <r>
      <rPr>
        <i/>
        <sz val="10"/>
        <color indexed="8"/>
        <rFont val="Calibri"/>
        <family val="2"/>
      </rPr>
      <t xml:space="preserve"> (pris en compte dans le calcul ci-dessous)</t>
    </r>
  </si>
  <si>
    <r>
      <t xml:space="preserve">Participation inférieure à 5 €, arrondir à 50 centimes supérieurs     </t>
    </r>
    <r>
      <rPr>
        <i/>
        <sz val="10"/>
        <color indexed="8"/>
        <rFont val="Calibri"/>
        <family val="2"/>
      </rPr>
      <t xml:space="preserve"> (pris en compte dans le calcul ci-dessous)</t>
    </r>
  </si>
  <si>
    <t>Pas de participation pour un kilométrage inférieur à 10 Km          (chacun son tour pour prendre son véhicule)</t>
  </si>
  <si>
    <t>&lt; https://www.covoiturage.fr/blog/prix-du-covoiturage &gt;</t>
  </si>
  <si>
    <t xml:space="preserve">À lire aussi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</si>
</sst>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7" formatCode="#,##0.00\ &quot;€&quot;;[Red]\-#,##0.00\ &quot;€&quot;"/>
    <numFmt numFmtId="172" formatCode="0.0"/>
    <numFmt numFmtId="173" formatCode="0.000"/>
    <numFmt numFmtId="175" formatCode="[$-40C]d\ mmmm\ yyyy;@"/>
  </numFmts>
  <fonts count="18" x14ac:knownFonts="1">
    <font>
      <sz val="12"/>
      <color theme="1"/>
      <name val="Calibri"/>
      <family val="2"/>
      <scheme val="minor"/>
    </font>
    <font>
      <i/>
      <sz val="11"/>
      <color indexed="8"/>
      <name val="Calibri"/>
      <family val="2"/>
    </font>
    <font>
      <u/>
      <sz val="12"/>
      <color indexed="8"/>
      <name val="Calibri"/>
      <family val="2"/>
    </font>
    <font>
      <sz val="8"/>
      <name val="Calibri"/>
      <family val="2"/>
    </font>
    <font>
      <i/>
      <sz val="12"/>
      <color indexed="8"/>
      <name val="Calibri"/>
      <family val="2"/>
    </font>
    <font>
      <i/>
      <sz val="10"/>
      <color indexed="8"/>
      <name val="Calibri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FF1E3"/>
        <bgColor indexed="64"/>
      </patternFill>
    </fill>
    <fill>
      <patternFill patternType="solid">
        <fgColor rgb="FFFDFF89"/>
        <bgColor indexed="64"/>
      </patternFill>
    </fill>
    <fill>
      <patternFill patternType="solid">
        <fgColor rgb="FFA5F1B8"/>
        <bgColor indexed="64"/>
      </patternFill>
    </fill>
    <fill>
      <patternFill patternType="solid">
        <fgColor rgb="FFFBFFE4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173" fontId="0" fillId="0" borderId="1" xfId="0" applyNumberFormat="1" applyBorder="1" applyAlignment="1">
      <alignment horizontal="center"/>
    </xf>
    <xf numFmtId="0" fontId="0" fillId="0" borderId="0" xfId="0" applyFont="1"/>
    <xf numFmtId="0" fontId="0" fillId="2" borderId="2" xfId="0" applyFill="1" applyBorder="1"/>
    <xf numFmtId="2" fontId="0" fillId="0" borderId="1" xfId="0" applyNumberFormat="1" applyBorder="1" applyAlignment="1">
      <alignment horizontal="center"/>
    </xf>
    <xf numFmtId="173" fontId="0" fillId="3" borderId="3" xfId="0" applyNumberFormat="1" applyFill="1" applyBorder="1" applyAlignment="1" applyProtection="1">
      <alignment horizontal="center"/>
      <protection locked="0"/>
    </xf>
    <xf numFmtId="172" fontId="0" fillId="3" borderId="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vertical="top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2" fontId="9" fillId="0" borderId="9" xfId="0" applyNumberFormat="1" applyFont="1" applyBorder="1" applyAlignment="1" applyProtection="1">
      <alignment horizontal="center"/>
    </xf>
    <xf numFmtId="2" fontId="9" fillId="0" borderId="10" xfId="0" applyNumberFormat="1" applyFont="1" applyBorder="1" applyAlignment="1" applyProtection="1">
      <alignment horizontal="center"/>
    </xf>
    <xf numFmtId="2" fontId="9" fillId="0" borderId="11" xfId="0" applyNumberFormat="1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left" indent="1"/>
    </xf>
    <xf numFmtId="0" fontId="0" fillId="0" borderId="15" xfId="0" applyBorder="1"/>
    <xf numFmtId="0" fontId="9" fillId="0" borderId="16" xfId="0" applyFont="1" applyBorder="1" applyAlignment="1">
      <alignment horizontal="right"/>
    </xf>
    <xf numFmtId="0" fontId="0" fillId="0" borderId="17" xfId="0" applyBorder="1"/>
    <xf numFmtId="0" fontId="9" fillId="0" borderId="18" xfId="0" applyFont="1" applyBorder="1" applyAlignment="1">
      <alignment horizontal="right"/>
    </xf>
    <xf numFmtId="0" fontId="9" fillId="0" borderId="19" xfId="0" applyFont="1" applyBorder="1" applyAlignment="1" applyProtection="1">
      <alignment horizontal="center"/>
      <protection locked="0"/>
    </xf>
    <xf numFmtId="0" fontId="8" fillId="0" borderId="20" xfId="0" applyFont="1" applyBorder="1" applyAlignment="1">
      <alignment horizontal="left" indent="1"/>
    </xf>
    <xf numFmtId="0" fontId="0" fillId="0" borderId="21" xfId="0" applyBorder="1"/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 indent="1"/>
    </xf>
    <xf numFmtId="0" fontId="13" fillId="4" borderId="2" xfId="0" applyFont="1" applyFill="1" applyBorder="1"/>
    <xf numFmtId="2" fontId="7" fillId="2" borderId="6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2" fontId="14" fillId="4" borderId="9" xfId="0" applyNumberFormat="1" applyFont="1" applyFill="1" applyBorder="1" applyAlignment="1">
      <alignment horizontal="center"/>
    </xf>
    <xf numFmtId="2" fontId="14" fillId="4" borderId="10" xfId="0" applyNumberFormat="1" applyFont="1" applyFill="1" applyBorder="1" applyAlignment="1">
      <alignment horizontal="center"/>
    </xf>
    <xf numFmtId="2" fontId="14" fillId="4" borderId="11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2" fontId="7" fillId="2" borderId="22" xfId="0" applyNumberFormat="1" applyFont="1" applyFill="1" applyBorder="1" applyAlignment="1">
      <alignment horizontal="center"/>
    </xf>
    <xf numFmtId="2" fontId="14" fillId="4" borderId="22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6" fillId="0" borderId="0" xfId="0" applyFont="1" applyAlignment="1">
      <alignment horizontal="left" inden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26" xfId="0" applyBorder="1" applyAlignment="1">
      <alignment horizontal="left" indent="1"/>
    </xf>
    <xf numFmtId="0" fontId="0" fillId="0" borderId="0" xfId="0" applyAlignment="1">
      <alignment horizontal="left" indent="1"/>
    </xf>
    <xf numFmtId="0" fontId="17" fillId="0" borderId="0" xfId="0" applyFont="1" applyAlignment="1">
      <alignment horizontal="left" indent="1"/>
    </xf>
    <xf numFmtId="167" fontId="17" fillId="0" borderId="0" xfId="0" applyNumberFormat="1" applyFont="1" applyAlignment="1">
      <alignment horizontal="left" indent="1"/>
    </xf>
    <xf numFmtId="0" fontId="15" fillId="5" borderId="26" xfId="0" applyFont="1" applyFill="1" applyBorder="1" applyAlignment="1" applyProtection="1">
      <alignment horizontal="center"/>
      <protection locked="0"/>
    </xf>
    <xf numFmtId="0" fontId="15" fillId="5" borderId="17" xfId="0" applyFont="1" applyFill="1" applyBorder="1" applyAlignment="1" applyProtection="1">
      <alignment horizontal="center"/>
      <protection locked="0"/>
    </xf>
    <xf numFmtId="175" fontId="0" fillId="0" borderId="27" xfId="0" applyNumberFormat="1" applyBorder="1" applyAlignment="1">
      <alignment horizontal="center"/>
    </xf>
    <xf numFmtId="175" fontId="0" fillId="0" borderId="1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26" xfId="0" applyFill="1" applyBorder="1" applyAlignment="1" applyProtection="1">
      <alignment horizontal="center"/>
      <protection locked="0"/>
    </xf>
    <xf numFmtId="0" fontId="0" fillId="5" borderId="17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voiturage.fr/blog/prix-du-covoitur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7"/>
  <sheetViews>
    <sheetView tabSelected="1" zoomScale="150" zoomScaleNormal="150" workbookViewId="0">
      <selection activeCell="C18" sqref="C18"/>
    </sheetView>
  </sheetViews>
  <sheetFormatPr baseColWidth="10" defaultRowHeight="16" x14ac:dyDescent="0.2"/>
  <cols>
    <col min="1" max="1" width="1.6640625" customWidth="1"/>
    <col min="2" max="2" width="33.33203125" customWidth="1"/>
    <col min="3" max="3" width="10.83203125" style="2" customWidth="1"/>
    <col min="4" max="5" width="10.83203125" style="3" customWidth="1"/>
  </cols>
  <sheetData>
    <row r="1" spans="2:11" s="14" customFormat="1" ht="28" customHeight="1" thickBot="1" x14ac:dyDescent="0.25">
      <c r="B1" s="33" t="s">
        <v>0</v>
      </c>
      <c r="D1" s="34" t="s">
        <v>32</v>
      </c>
      <c r="E1" s="13"/>
    </row>
    <row r="2" spans="2:11" s="51" customFormat="1" ht="53" customHeight="1" thickBot="1" x14ac:dyDescent="0.25">
      <c r="B2" s="54" t="s">
        <v>44</v>
      </c>
      <c r="C2" s="55"/>
      <c r="D2" s="55"/>
      <c r="E2" s="55"/>
      <c r="F2" s="55"/>
      <c r="G2" s="55"/>
      <c r="H2" s="55"/>
      <c r="I2" s="55"/>
      <c r="J2" s="55"/>
      <c r="K2" s="56"/>
    </row>
    <row r="3" spans="2:11" s="14" customFormat="1" ht="10" customHeight="1" thickBot="1" x14ac:dyDescent="0.25">
      <c r="B3" s="33"/>
      <c r="D3" s="34"/>
      <c r="E3" s="13"/>
    </row>
    <row r="4" spans="2:11" x14ac:dyDescent="0.2">
      <c r="B4" s="5" t="s">
        <v>18</v>
      </c>
      <c r="I4" s="45" t="s">
        <v>35</v>
      </c>
      <c r="J4" s="64">
        <f ca="1">TODAY()</f>
        <v>43597</v>
      </c>
      <c r="K4" s="65"/>
    </row>
    <row r="5" spans="2:11" x14ac:dyDescent="0.2">
      <c r="I5" s="48" t="s">
        <v>40</v>
      </c>
      <c r="J5" s="62" t="s">
        <v>41</v>
      </c>
      <c r="K5" s="63"/>
    </row>
    <row r="6" spans="2:11" x14ac:dyDescent="0.2">
      <c r="B6" t="s">
        <v>21</v>
      </c>
      <c r="C6" s="49" t="s">
        <v>27</v>
      </c>
      <c r="D6" s="58" t="s">
        <v>42</v>
      </c>
      <c r="E6" s="59"/>
      <c r="F6" s="59"/>
      <c r="G6" s="59"/>
      <c r="I6" s="46" t="s">
        <v>36</v>
      </c>
      <c r="J6" s="68" t="s">
        <v>38</v>
      </c>
      <c r="K6" s="69"/>
    </row>
    <row r="7" spans="2:11" ht="17" thickBot="1" x14ac:dyDescent="0.25">
      <c r="B7" t="s">
        <v>22</v>
      </c>
      <c r="C7" s="50" t="s">
        <v>9</v>
      </c>
      <c r="D7" s="58" t="s">
        <v>43</v>
      </c>
      <c r="E7" s="59"/>
      <c r="F7" s="59"/>
      <c r="G7" s="59"/>
      <c r="I7" s="47" t="s">
        <v>37</v>
      </c>
      <c r="J7" s="70" t="s">
        <v>39</v>
      </c>
      <c r="K7" s="71"/>
    </row>
    <row r="8" spans="2:11" x14ac:dyDescent="0.2">
      <c r="B8" t="s">
        <v>1</v>
      </c>
      <c r="C8" s="8">
        <v>1.48</v>
      </c>
      <c r="D8" s="58" t="s">
        <v>17</v>
      </c>
      <c r="E8" s="59"/>
    </row>
    <row r="9" spans="2:11" x14ac:dyDescent="0.2">
      <c r="B9" t="s">
        <v>23</v>
      </c>
      <c r="C9" s="9">
        <v>6</v>
      </c>
      <c r="D9" s="58" t="s">
        <v>7</v>
      </c>
      <c r="E9" s="59"/>
    </row>
    <row r="10" spans="2:11" x14ac:dyDescent="0.2">
      <c r="B10" t="s">
        <v>26</v>
      </c>
      <c r="C10" s="10">
        <v>1.4</v>
      </c>
      <c r="D10" s="66" t="s">
        <v>25</v>
      </c>
      <c r="E10" s="67"/>
      <c r="F10" s="67"/>
      <c r="G10" s="67"/>
      <c r="H10" s="67"/>
      <c r="I10" s="67"/>
    </row>
    <row r="11" spans="2:11" ht="10" customHeight="1" thickBot="1" x14ac:dyDescent="0.25"/>
    <row r="12" spans="2:11" ht="17" thickBot="1" x14ac:dyDescent="0.25">
      <c r="B12" t="s">
        <v>20</v>
      </c>
      <c r="C12" s="4">
        <f>C9/100*C8*C10</f>
        <v>0.12431999999999997</v>
      </c>
      <c r="D12" s="3" t="s">
        <v>10</v>
      </c>
      <c r="F12" s="22" t="s">
        <v>3</v>
      </c>
      <c r="G12" s="23">
        <v>1</v>
      </c>
      <c r="H12" s="24" t="s">
        <v>15</v>
      </c>
      <c r="I12" s="25"/>
    </row>
    <row r="13" spans="2:11" ht="15" customHeight="1" x14ac:dyDescent="0.2">
      <c r="F13" s="26" t="s">
        <v>4</v>
      </c>
      <c r="G13" s="21" t="s">
        <v>30</v>
      </c>
      <c r="H13" s="12" t="s">
        <v>16</v>
      </c>
      <c r="I13" s="27"/>
    </row>
    <row r="14" spans="2:11" x14ac:dyDescent="0.2">
      <c r="C14"/>
      <c r="D14"/>
      <c r="E14"/>
      <c r="F14" s="26" t="s">
        <v>5</v>
      </c>
      <c r="G14" s="21" t="s">
        <v>28</v>
      </c>
      <c r="H14" s="12" t="s">
        <v>16</v>
      </c>
      <c r="I14" s="27"/>
    </row>
    <row r="15" spans="2:11" ht="17" thickBot="1" x14ac:dyDescent="0.25">
      <c r="C15"/>
      <c r="D15"/>
      <c r="E15"/>
      <c r="F15" s="28" t="s">
        <v>6</v>
      </c>
      <c r="G15" s="29" t="s">
        <v>29</v>
      </c>
      <c r="H15" s="30" t="s">
        <v>16</v>
      </c>
      <c r="I15" s="31"/>
    </row>
    <row r="16" spans="2:11" ht="10" customHeight="1" x14ac:dyDescent="0.2"/>
    <row r="17" spans="2:11" x14ac:dyDescent="0.2">
      <c r="B17" t="s">
        <v>2</v>
      </c>
      <c r="C17" s="11">
        <v>16</v>
      </c>
      <c r="D17" s="58" t="s">
        <v>8</v>
      </c>
      <c r="E17" s="59"/>
    </row>
    <row r="18" spans="2:11" x14ac:dyDescent="0.2">
      <c r="B18" s="1" t="s">
        <v>11</v>
      </c>
      <c r="C18" s="10">
        <v>360</v>
      </c>
      <c r="D18" s="58" t="s">
        <v>24</v>
      </c>
      <c r="E18" s="59"/>
    </row>
    <row r="19" spans="2:11" ht="10" customHeight="1" thickBot="1" x14ac:dyDescent="0.25"/>
    <row r="20" spans="2:11" ht="17" thickBot="1" x14ac:dyDescent="0.25">
      <c r="B20" t="s">
        <v>12</v>
      </c>
      <c r="C20" s="7">
        <f>C12*C18+C17</f>
        <v>60.755199999999988</v>
      </c>
      <c r="D20" s="3" t="s">
        <v>13</v>
      </c>
    </row>
    <row r="21" spans="2:11" ht="10" customHeight="1" thickBot="1" x14ac:dyDescent="0.25"/>
    <row r="22" spans="2:11" x14ac:dyDescent="0.2">
      <c r="B22" t="s">
        <v>14</v>
      </c>
      <c r="C22" s="15">
        <v>1</v>
      </c>
      <c r="D22" s="16">
        <v>2</v>
      </c>
      <c r="E22" s="16">
        <v>3</v>
      </c>
      <c r="F22" s="16">
        <v>4</v>
      </c>
      <c r="G22" s="16">
        <v>5</v>
      </c>
      <c r="H22" s="16">
        <v>6</v>
      </c>
      <c r="I22" s="16">
        <v>7</v>
      </c>
      <c r="J22" s="17">
        <v>8</v>
      </c>
    </row>
    <row r="23" spans="2:11" ht="17" thickBot="1" x14ac:dyDescent="0.25">
      <c r="B23" t="s">
        <v>47</v>
      </c>
      <c r="C23" s="18">
        <f>ROUNDDOWN($C20/C22,1)</f>
        <v>60.7</v>
      </c>
      <c r="D23" s="19">
        <f t="shared" ref="D23:J23" si="0">ROUNDDOWN($C20/D22,1)</f>
        <v>30.3</v>
      </c>
      <c r="E23" s="19">
        <f t="shared" si="0"/>
        <v>20.2</v>
      </c>
      <c r="F23" s="19">
        <f t="shared" si="0"/>
        <v>15.1</v>
      </c>
      <c r="G23" s="19">
        <f t="shared" si="0"/>
        <v>12.1</v>
      </c>
      <c r="H23" s="19">
        <f t="shared" si="0"/>
        <v>10.1</v>
      </c>
      <c r="I23" s="19">
        <f t="shared" si="0"/>
        <v>8.6</v>
      </c>
      <c r="J23" s="20">
        <f t="shared" si="0"/>
        <v>7.5</v>
      </c>
      <c r="K23" s="42" t="s">
        <v>13</v>
      </c>
    </row>
    <row r="24" spans="2:11" ht="10" customHeight="1" x14ac:dyDescent="0.2"/>
    <row r="25" spans="2:11" x14ac:dyDescent="0.2">
      <c r="B25" s="60" t="s">
        <v>50</v>
      </c>
      <c r="C25" s="60"/>
      <c r="D25" s="60"/>
      <c r="E25" s="60"/>
      <c r="F25" s="60"/>
      <c r="G25" s="60"/>
    </row>
    <row r="26" spans="2:11" x14ac:dyDescent="0.2">
      <c r="B26" s="61" t="s">
        <v>49</v>
      </c>
      <c r="C26" s="61"/>
      <c r="D26" s="61"/>
      <c r="E26" s="61"/>
      <c r="F26" s="61"/>
      <c r="G26" s="61"/>
    </row>
    <row r="27" spans="2:11" x14ac:dyDescent="0.2">
      <c r="B27" s="60" t="s">
        <v>48</v>
      </c>
      <c r="C27" s="60"/>
      <c r="D27" s="60"/>
      <c r="E27" s="60"/>
      <c r="F27" s="60"/>
      <c r="G27" s="60"/>
    </row>
    <row r="28" spans="2:11" x14ac:dyDescent="0.2">
      <c r="B28" s="60" t="s">
        <v>19</v>
      </c>
      <c r="C28" s="60"/>
      <c r="D28" s="60"/>
      <c r="E28" s="60"/>
      <c r="F28" s="60"/>
      <c r="G28" s="60"/>
    </row>
    <row r="29" spans="2:11" ht="10" customHeight="1" thickBot="1" x14ac:dyDescent="0.25"/>
    <row r="30" spans="2:11" x14ac:dyDescent="0.2">
      <c r="B30" s="6" t="s">
        <v>45</v>
      </c>
      <c r="C30" s="36">
        <f t="shared" ref="C30:J30" si="1">IF($C$18&gt;10,IF(C$23&lt;5,(ROUNDDOWN((C$23-0.1)*2,0)+1)/2,INT(C$23)+1),"Aucune")</f>
        <v>61</v>
      </c>
      <c r="D30" s="37">
        <f t="shared" si="1"/>
        <v>31</v>
      </c>
      <c r="E30" s="37">
        <f t="shared" si="1"/>
        <v>21</v>
      </c>
      <c r="F30" s="37">
        <f t="shared" si="1"/>
        <v>16</v>
      </c>
      <c r="G30" s="37">
        <f t="shared" si="1"/>
        <v>13</v>
      </c>
      <c r="H30" s="37">
        <f t="shared" si="1"/>
        <v>11</v>
      </c>
      <c r="I30" s="37">
        <f t="shared" si="1"/>
        <v>9</v>
      </c>
      <c r="J30" s="38">
        <f t="shared" si="1"/>
        <v>8</v>
      </c>
      <c r="K30" s="43" t="s">
        <v>13</v>
      </c>
    </row>
    <row r="31" spans="2:11" ht="17" thickBot="1" x14ac:dyDescent="0.25">
      <c r="B31" s="35" t="s">
        <v>33</v>
      </c>
      <c r="C31" s="39">
        <f t="shared" ref="C31:J31" si="2">IF($C$18&gt;10,IF(C$23/2&lt;5,(ROUNDDOWN(((C$23/2)-0.1)*2,0)+1)/2,INT(C$23/2)+1),"Aucune")</f>
        <v>31</v>
      </c>
      <c r="D31" s="40">
        <f t="shared" si="2"/>
        <v>16</v>
      </c>
      <c r="E31" s="40">
        <f t="shared" si="2"/>
        <v>11</v>
      </c>
      <c r="F31" s="40">
        <f t="shared" si="2"/>
        <v>8</v>
      </c>
      <c r="G31" s="40">
        <f t="shared" si="2"/>
        <v>7</v>
      </c>
      <c r="H31" s="40">
        <f t="shared" si="2"/>
        <v>6</v>
      </c>
      <c r="I31" s="40">
        <f t="shared" si="2"/>
        <v>4.5</v>
      </c>
      <c r="J31" s="41">
        <f t="shared" si="2"/>
        <v>4</v>
      </c>
      <c r="K31" s="44" t="s">
        <v>13</v>
      </c>
    </row>
    <row r="32" spans="2:11" ht="10" customHeight="1" x14ac:dyDescent="0.2"/>
    <row r="33" spans="2:10" x14ac:dyDescent="0.2">
      <c r="B33" s="32" t="s">
        <v>31</v>
      </c>
    </row>
    <row r="34" spans="2:10" x14ac:dyDescent="0.2">
      <c r="B34" s="53" t="s">
        <v>34</v>
      </c>
      <c r="C34" s="53"/>
      <c r="D34" s="53"/>
      <c r="E34" s="53"/>
      <c r="F34" s="53"/>
      <c r="G34" s="53"/>
      <c r="H34" s="53"/>
      <c r="I34" s="53"/>
      <c r="J34" s="53"/>
    </row>
    <row r="35" spans="2:10" x14ac:dyDescent="0.2">
      <c r="B35" s="53" t="s">
        <v>46</v>
      </c>
      <c r="C35" s="53"/>
      <c r="D35" s="53"/>
      <c r="E35" s="53"/>
      <c r="F35" s="53"/>
      <c r="G35" s="53"/>
      <c r="H35" s="53"/>
      <c r="I35" s="53"/>
      <c r="J35" s="53"/>
    </row>
    <row r="37" spans="2:10" x14ac:dyDescent="0.2">
      <c r="B37" s="52" t="s">
        <v>52</v>
      </c>
      <c r="C37" s="57" t="s">
        <v>51</v>
      </c>
      <c r="D37" s="57"/>
      <c r="E37" s="57"/>
      <c r="F37" s="57"/>
      <c r="G37" s="57"/>
    </row>
  </sheetData>
  <sheetProtection sheet="1" objects="1" scenarios="1" selectLockedCells="1"/>
  <mergeCells count="19">
    <mergeCell ref="J5:K5"/>
    <mergeCell ref="J4:K4"/>
    <mergeCell ref="D10:I10"/>
    <mergeCell ref="J6:K6"/>
    <mergeCell ref="J7:K7"/>
    <mergeCell ref="D6:G6"/>
    <mergeCell ref="D7:G7"/>
    <mergeCell ref="D8:E8"/>
    <mergeCell ref="D9:E9"/>
    <mergeCell ref="B34:J34"/>
    <mergeCell ref="B35:J35"/>
    <mergeCell ref="B2:K2"/>
    <mergeCell ref="C37:G37"/>
    <mergeCell ref="D17:E17"/>
    <mergeCell ref="D18:E18"/>
    <mergeCell ref="B25:G25"/>
    <mergeCell ref="B26:G26"/>
    <mergeCell ref="B27:G27"/>
    <mergeCell ref="B28:G28"/>
  </mergeCells>
  <phoneticPr fontId="3" type="noConversion"/>
  <hyperlinks>
    <hyperlink ref="C37" r:id="rId1" display="À lire aussi : &lt; https://www.covoiturage.fr/blog/prix-du-covoiturage &gt;"/>
  </hyperlinks>
  <printOptions horizontalCentered="1" verticalCentered="1"/>
  <pageMargins left="0.19685039370078741" right="0.19685039370078741" top="0.19685039370078741" bottom="0.19685039370078741" header="0" footer="0"/>
  <pageSetup paperSize="11" scale="7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Association MNVR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 du covoiturage</dc:title>
  <dc:subject/>
  <dc:creator>Bernard DATO-ACTIS</dc:creator>
  <cp:keywords/>
  <dc:description/>
  <cp:lastModifiedBy>Bernard DATO-ACTIS</cp:lastModifiedBy>
  <cp:lastPrinted>2015-06-01T07:22:49Z</cp:lastPrinted>
  <dcterms:created xsi:type="dcterms:W3CDTF">2015-04-29T05:08:34Z</dcterms:created>
  <dcterms:modified xsi:type="dcterms:W3CDTF">2019-05-12T17:42:50Z</dcterms:modified>
  <cp:category/>
</cp:coreProperties>
</file>